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\\10.94.111.201\индивидуальная\5. Отделы\Упр. экономического развития\Борисовских Е.Ф\Личное\Мои документы\налоги\Налоговые расходы\Оценка\"/>
    </mc:Choice>
  </mc:AlternateContent>
  <xr:revisionPtr revIDLastSave="0" documentId="13_ncr:1_{ECAB4444-36B0-49A4-B13B-0E8A7354EFC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социальные ФЛ " sheetId="1" r:id="rId1"/>
    <sheet name="социальные ЮЛ" sheetId="3" r:id="rId2"/>
    <sheet name="технические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9" i="3" l="1"/>
  <c r="I9" i="3"/>
  <c r="J9" i="3"/>
  <c r="K9" i="3"/>
  <c r="L9" i="3"/>
  <c r="F11" i="2"/>
  <c r="G11" i="2"/>
  <c r="H11" i="2"/>
  <c r="I11" i="2"/>
  <c r="J11" i="2"/>
  <c r="K11" i="2"/>
  <c r="L11" i="2"/>
  <c r="E11" i="2"/>
  <c r="D9" i="3"/>
  <c r="E9" i="3"/>
  <c r="F9" i="3"/>
  <c r="G9" i="3"/>
  <c r="C9" i="3"/>
  <c r="D6" i="3"/>
  <c r="E6" i="3"/>
  <c r="L6" i="3"/>
  <c r="K6" i="3"/>
  <c r="J6" i="3"/>
  <c r="I6" i="3"/>
  <c r="H6" i="3"/>
  <c r="G6" i="3"/>
  <c r="F6" i="3"/>
  <c r="D31" i="1"/>
  <c r="L6" i="2"/>
  <c r="K6" i="2"/>
  <c r="J6" i="2"/>
  <c r="I6" i="2"/>
  <c r="G6" i="2"/>
  <c r="F6" i="2"/>
  <c r="L8" i="2"/>
  <c r="K8" i="2"/>
  <c r="J8" i="2"/>
  <c r="I8" i="2"/>
  <c r="G8" i="2"/>
  <c r="F8" i="2"/>
  <c r="D15" i="2"/>
  <c r="C15" i="2"/>
  <c r="D12" i="2"/>
  <c r="D34" i="1"/>
  <c r="C34" i="1"/>
  <c r="F30" i="1"/>
  <c r="F34" i="1" s="1"/>
  <c r="G30" i="1"/>
  <c r="G34" i="1" s="1"/>
  <c r="H30" i="1"/>
  <c r="H34" i="1" s="1"/>
  <c r="I30" i="1"/>
  <c r="I34" i="1" s="1"/>
  <c r="J30" i="1"/>
  <c r="J34" i="1" s="1"/>
  <c r="K30" i="1"/>
  <c r="K34" i="1" s="1"/>
  <c r="L30" i="1"/>
  <c r="L34" i="1" s="1"/>
  <c r="E30" i="1"/>
  <c r="L28" i="1"/>
  <c r="K28" i="1"/>
  <c r="J28" i="1"/>
  <c r="G28" i="1"/>
  <c r="F28" i="1"/>
  <c r="L26" i="1"/>
  <c r="K26" i="1"/>
  <c r="J26" i="1"/>
  <c r="I26" i="1"/>
  <c r="G26" i="1"/>
  <c r="L24" i="1"/>
  <c r="K24" i="1"/>
  <c r="J24" i="1"/>
  <c r="I24" i="1"/>
  <c r="G24" i="1"/>
  <c r="F24" i="1"/>
  <c r="L22" i="1"/>
  <c r="K22" i="1"/>
  <c r="J22" i="1"/>
  <c r="I22" i="1"/>
  <c r="G22" i="1"/>
  <c r="F22" i="1"/>
  <c r="L20" i="1"/>
  <c r="K20" i="1"/>
  <c r="J20" i="1"/>
  <c r="I20" i="1"/>
  <c r="G20" i="1"/>
  <c r="F20" i="1"/>
  <c r="L18" i="1"/>
  <c r="K18" i="1"/>
  <c r="J18" i="1"/>
  <c r="I18" i="1"/>
  <c r="G18" i="1"/>
  <c r="F18" i="1"/>
  <c r="L16" i="1"/>
  <c r="K16" i="1"/>
  <c r="J16" i="1"/>
  <c r="I16" i="1"/>
  <c r="G16" i="1"/>
  <c r="F16" i="1"/>
  <c r="L14" i="1"/>
  <c r="K14" i="1"/>
  <c r="J14" i="1"/>
  <c r="I14" i="1"/>
  <c r="G14" i="1"/>
  <c r="F14" i="1"/>
  <c r="L12" i="1"/>
  <c r="K12" i="1"/>
  <c r="J12" i="1"/>
  <c r="I12" i="1"/>
  <c r="G12" i="1"/>
  <c r="F12" i="1"/>
  <c r="L10" i="1"/>
  <c r="K10" i="1"/>
  <c r="J10" i="1"/>
  <c r="I10" i="1"/>
  <c r="G10" i="1"/>
  <c r="F10" i="1"/>
  <c r="F7" i="1"/>
  <c r="G7" i="1"/>
  <c r="I7" i="1"/>
  <c r="J7" i="1"/>
  <c r="K7" i="1"/>
  <c r="L7" i="1"/>
  <c r="E34" i="1" l="1"/>
  <c r="E31" i="1"/>
  <c r="E15" i="2"/>
  <c r="E12" i="2"/>
  <c r="F15" i="2"/>
  <c r="F12" i="2"/>
  <c r="G15" i="2"/>
  <c r="G12" i="2"/>
  <c r="I12" i="2"/>
  <c r="J12" i="2"/>
  <c r="K12" i="2"/>
  <c r="L12" i="2"/>
  <c r="F31" i="1"/>
  <c r="G31" i="1"/>
  <c r="I31" i="1"/>
  <c r="J31" i="1"/>
  <c r="K31" i="1"/>
  <c r="L31" i="1"/>
</calcChain>
</file>

<file path=xl/sharedStrings.xml><?xml version="1.0" encoding="utf-8"?>
<sst xmlns="http://schemas.openxmlformats.org/spreadsheetml/2006/main" count="69" uniqueCount="38">
  <si>
    <t>Герои Советского Союза, Герои Российской Федерации, полные кавалеры ордена Славы</t>
  </si>
  <si>
    <t>ветераны и инвалиды Великой Отечественной войны, а также ветераны и инвалиды боевых действий</t>
  </si>
  <si>
    <t>граждане, имеющие звание "Почетный гражданин городского округа Красноуфимск"</t>
  </si>
  <si>
    <t>инвалиды I, II, III группы инвалидности</t>
  </si>
  <si>
    <t>инвалиды с детства</t>
  </si>
  <si>
    <t>неработающие пенсионеры по старости</t>
  </si>
  <si>
    <t>физические лица, имеющие трех и более несовершеннолетних детей</t>
  </si>
  <si>
    <t>пенсионеры, имеющие звание "Ветерана труда" в соответствии с Федеральным законом от 12.01.1995 N 5-ФЗ "О ветеранах"</t>
  </si>
  <si>
    <t>пенсионеры, имеющие звание "Труженик тыла"</t>
  </si>
  <si>
    <t>лица, подвергшиеся политическим репрессиям</t>
  </si>
  <si>
    <t>военнослужащие, проходящие военную службу по призыву</t>
  </si>
  <si>
    <t>председатели уличных и домовых комитетов</t>
  </si>
  <si>
    <t>граждане, получающие пенсию по случаю потери кормильца</t>
  </si>
  <si>
    <t>граждане, достигшие возраста 60 и 55 лет (соответственно мужчины и женщины) и имеющие звание "Ветерана труда" в соответствии с Федеральным законом от 12.01.1995 N 5-ФЗ "О ветеранах"</t>
  </si>
  <si>
    <t>муниципальные казенные учреждения, муниципальные бюджетные учреждения и муниципальные автономные учреждения городского округа Красноуфимск- в отношении земельных участков, предоставленных для непосредственного выполнения возложенных на них функций</t>
  </si>
  <si>
    <t>органы местного самоуправления- в отношении земельных участков, предоставленных для непосредственного выполнения возложенных на них функций</t>
  </si>
  <si>
    <t>организации - в отношении земельных участков общего пользования, занятых площадями, улицами, проездами, автомобильными дорогами, скверами, пляжами</t>
  </si>
  <si>
    <t>садоводческие и огороднические некоммерческие товарищества в отношении земель под дорогами, системами электроснабжения, газоснабжения, водоснабжения, связи и другими объектами общего пользования садоводческих и огороднических некоммерческих товариществ</t>
  </si>
  <si>
    <t>кол-во  льготников</t>
  </si>
  <si>
    <t>№</t>
  </si>
  <si>
    <t>Целевая категория налогоплательщиков, для которых предусмотрена налоговая льгота</t>
  </si>
  <si>
    <t xml:space="preserve">Таблица 1 </t>
  </si>
  <si>
    <t>Итого по  всем категориям льготников</t>
  </si>
  <si>
    <t xml:space="preserve">Таблица 2 </t>
  </si>
  <si>
    <t>доля   льгот в общем объеме  налога, предъявленного к уплате</t>
  </si>
  <si>
    <t>СПРАВОЧНО</t>
  </si>
  <si>
    <t>Общее количество налогоплательщиков-физических лиц (сумма налога, подлежащая уплате в бюджет, тыс. руб.)</t>
  </si>
  <si>
    <t>Общее количество налогоплательщиков-юридических лиц (сумма налога, подлежащая уплате в бюджет, тыс. руб.)</t>
  </si>
  <si>
    <t>Общее количество налогоплательщиков-юридических лиц (сумма налога, подлежащая уплате в бюджет, тыс.руб.)</t>
  </si>
  <si>
    <t>Х</t>
  </si>
  <si>
    <t>сумма выпадающих доходов, тыс. руб.</t>
  </si>
  <si>
    <t>рост (снижение) к прошлому году, %</t>
  </si>
  <si>
    <t>рост (снижение) к прошлому году,%</t>
  </si>
  <si>
    <t>сумма выпадающих доходов, руб.</t>
  </si>
  <si>
    <t xml:space="preserve">Таблица 3 </t>
  </si>
  <si>
    <t>Данные о технических налоговых расходах за 2017 - 2021 годы</t>
  </si>
  <si>
    <t>Данные о социальных налоговых расходах (льготы юридическим лицам) за 2017 - 2021 годы</t>
  </si>
  <si>
    <t>Данные о социальных налоговых расходах (льготы физическим лицам)  за 2017 - 2021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</si>
</sst>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Liberation Serif"/>
      <family val="1"/>
      <charset val="204"/>
    </font>
    <font>
      <b/>
      <sz val="11"/>
      <color theme="1"/>
      <name val="Liberation Serif"/>
      <family val="1"/>
      <charset val="204"/>
    </font>
    <font>
      <i/>
      <sz val="11"/>
      <color theme="1"/>
      <name val="Liberation Serif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i/>
      <sz val="11"/>
      <color theme="1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b/>
      <i/>
      <sz val="10"/>
      <color theme="1"/>
      <name val="Liberation Serif"/>
      <family val="1"/>
      <charset val="204"/>
    </font>
    <font>
      <b/>
      <sz val="10"/>
      <color theme="1"/>
      <name val="Liberation Serif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1" xfId="0" applyFont="1" applyBorder="1" applyAlignment="1">
      <alignment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0" xfId="0" applyFont="1"/>
    <xf numFmtId="164" fontId="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0" fontId="5" fillId="0" borderId="0" xfId="0" applyFont="1"/>
    <xf numFmtId="0" fontId="3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horizontal="center" vertical="center"/>
    </xf>
    <xf numFmtId="0" fontId="11" fillId="0" borderId="0" xfId="0" applyFont="1"/>
    <xf numFmtId="1" fontId="10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0" fillId="0" borderId="3" xfId="0" applyBorder="1" applyAlignment="1">
      <alignment wrapText="1"/>
    </xf>
    <xf numFmtId="0" fontId="7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4"/>
  <sheetViews>
    <sheetView tabSelected="1" workbookViewId="0">
      <selection activeCell="B2" sqref="B2:K2"/>
    </sheetView>
  </sheetViews>
  <sheetFormatPr defaultRowHeight="15" x14ac:dyDescent="0.25"/>
  <cols>
    <col min="1" max="1" width="4" customWidth="1"/>
    <col min="2" max="2" width="40.5703125" customWidth="1"/>
    <col min="3" max="5" width="9.140625" style="2"/>
    <col min="6" max="6" width="9.42578125" style="2" customWidth="1"/>
    <col min="7" max="7" width="9.5703125" style="2" customWidth="1"/>
    <col min="8" max="8" width="9.85546875" style="2" customWidth="1"/>
    <col min="9" max="9" width="9.140625" style="2" customWidth="1"/>
    <col min="10" max="10" width="9.5703125" style="2" customWidth="1"/>
    <col min="11" max="11" width="8.85546875" style="2" customWidth="1"/>
    <col min="12" max="12" width="9.28515625" style="2" customWidth="1"/>
  </cols>
  <sheetData>
    <row r="1" spans="1:12" x14ac:dyDescent="0.25">
      <c r="L1" s="2" t="s">
        <v>21</v>
      </c>
    </row>
    <row r="2" spans="1:12" ht="15.75" customHeight="1" x14ac:dyDescent="0.25">
      <c r="B2" s="23" t="s">
        <v>37</v>
      </c>
      <c r="C2" s="23"/>
      <c r="D2" s="23"/>
      <c r="E2" s="23"/>
      <c r="F2" s="23"/>
      <c r="G2" s="23"/>
      <c r="H2" s="23"/>
      <c r="I2" s="23"/>
      <c r="J2" s="23"/>
      <c r="K2" s="23"/>
    </row>
    <row r="3" spans="1:12" ht="31.5" customHeight="1" x14ac:dyDescent="0.25">
      <c r="A3" s="21" t="s">
        <v>19</v>
      </c>
      <c r="B3" s="25" t="s">
        <v>20</v>
      </c>
      <c r="C3" s="24" t="s">
        <v>18</v>
      </c>
      <c r="D3" s="24"/>
      <c r="E3" s="24"/>
      <c r="F3" s="24"/>
      <c r="G3" s="24"/>
      <c r="H3" s="24" t="s">
        <v>33</v>
      </c>
      <c r="I3" s="24"/>
      <c r="J3" s="24"/>
      <c r="K3" s="24"/>
      <c r="L3" s="24"/>
    </row>
    <row r="4" spans="1:12" x14ac:dyDescent="0.25">
      <c r="A4" s="22"/>
      <c r="B4" s="26"/>
      <c r="C4" s="3">
        <v>2017</v>
      </c>
      <c r="D4" s="3">
        <v>2018</v>
      </c>
      <c r="E4" s="3">
        <v>2019</v>
      </c>
      <c r="F4" s="3">
        <v>2020</v>
      </c>
      <c r="G4" s="3">
        <v>2021</v>
      </c>
      <c r="H4" s="3">
        <v>2017</v>
      </c>
      <c r="I4" s="3">
        <v>2018</v>
      </c>
      <c r="J4" s="3">
        <v>2019</v>
      </c>
      <c r="K4" s="3">
        <v>2020</v>
      </c>
      <c r="L4" s="3">
        <v>2021</v>
      </c>
    </row>
    <row r="5" spans="1:12" ht="29.25" customHeight="1" x14ac:dyDescent="0.25">
      <c r="A5" s="3">
        <v>1</v>
      </c>
      <c r="B5" s="1" t="s">
        <v>0</v>
      </c>
      <c r="C5" s="3">
        <v>0</v>
      </c>
      <c r="D5" s="3">
        <v>0</v>
      </c>
      <c r="E5" s="3">
        <v>0</v>
      </c>
      <c r="F5" s="3">
        <v>0</v>
      </c>
      <c r="G5" s="3">
        <v>0</v>
      </c>
      <c r="H5" s="3">
        <v>0</v>
      </c>
      <c r="I5" s="3">
        <v>0</v>
      </c>
      <c r="J5" s="3">
        <v>0</v>
      </c>
      <c r="K5" s="3">
        <v>0</v>
      </c>
      <c r="L5" s="3">
        <v>0</v>
      </c>
    </row>
    <row r="6" spans="1:12" ht="43.5" x14ac:dyDescent="0.25">
      <c r="A6" s="7">
        <v>2</v>
      </c>
      <c r="B6" s="1" t="s">
        <v>1</v>
      </c>
      <c r="C6" s="3"/>
      <c r="D6" s="3"/>
      <c r="E6" s="3">
        <v>62</v>
      </c>
      <c r="F6" s="3">
        <v>65</v>
      </c>
      <c r="G6" s="3">
        <v>102</v>
      </c>
      <c r="H6" s="3">
        <v>18000</v>
      </c>
      <c r="I6" s="3">
        <v>18289</v>
      </c>
      <c r="J6" s="3">
        <v>22132</v>
      </c>
      <c r="K6" s="3">
        <v>24112</v>
      </c>
      <c r="L6" s="3">
        <v>20956</v>
      </c>
    </row>
    <row r="7" spans="1:12" s="14" customFormat="1" x14ac:dyDescent="0.25">
      <c r="A7" s="11">
        <v>3</v>
      </c>
      <c r="B7" s="12" t="s">
        <v>32</v>
      </c>
      <c r="C7" s="13"/>
      <c r="D7" s="13"/>
      <c r="E7" s="13"/>
      <c r="F7" s="10">
        <f t="shared" ref="F7:L7" si="0">F6/E6*100</f>
        <v>104.83870967741935</v>
      </c>
      <c r="G7" s="10">
        <f t="shared" si="0"/>
        <v>156.92307692307693</v>
      </c>
      <c r="H7" s="10"/>
      <c r="I7" s="10">
        <f t="shared" si="0"/>
        <v>101.60555555555555</v>
      </c>
      <c r="J7" s="10">
        <f t="shared" si="0"/>
        <v>121.01263054294931</v>
      </c>
      <c r="K7" s="10">
        <f t="shared" si="0"/>
        <v>108.94632206759442</v>
      </c>
      <c r="L7" s="10">
        <f t="shared" si="0"/>
        <v>86.911081619110817</v>
      </c>
    </row>
    <row r="8" spans="1:12" ht="43.5" x14ac:dyDescent="0.25">
      <c r="A8" s="3">
        <v>4</v>
      </c>
      <c r="B8" s="1" t="s">
        <v>2</v>
      </c>
      <c r="C8" s="3">
        <v>0</v>
      </c>
      <c r="D8" s="3">
        <v>0</v>
      </c>
      <c r="E8" s="3">
        <v>0</v>
      </c>
      <c r="F8" s="3">
        <v>0</v>
      </c>
      <c r="G8" s="3">
        <v>0</v>
      </c>
      <c r="H8" s="3">
        <v>0</v>
      </c>
      <c r="I8" s="3">
        <v>0</v>
      </c>
      <c r="J8" s="3">
        <v>0</v>
      </c>
      <c r="K8" s="3">
        <v>0</v>
      </c>
      <c r="L8" s="3">
        <v>0</v>
      </c>
    </row>
    <row r="9" spans="1:12" x14ac:dyDescent="0.25">
      <c r="A9" s="7">
        <v>5</v>
      </c>
      <c r="B9" s="1" t="s">
        <v>3</v>
      </c>
      <c r="C9" s="3"/>
      <c r="D9" s="3"/>
      <c r="E9" s="3">
        <v>183</v>
      </c>
      <c r="F9" s="3">
        <v>206</v>
      </c>
      <c r="G9" s="3">
        <v>246</v>
      </c>
      <c r="H9" s="3">
        <v>35000</v>
      </c>
      <c r="I9" s="3">
        <v>56568</v>
      </c>
      <c r="J9" s="3">
        <v>52935</v>
      </c>
      <c r="K9" s="3">
        <v>58632</v>
      </c>
      <c r="L9" s="3">
        <v>48498</v>
      </c>
    </row>
    <row r="10" spans="1:12" s="14" customFormat="1" x14ac:dyDescent="0.25">
      <c r="A10" s="11">
        <v>6</v>
      </c>
      <c r="B10" s="12" t="s">
        <v>32</v>
      </c>
      <c r="C10" s="13"/>
      <c r="D10" s="13"/>
      <c r="E10" s="13"/>
      <c r="F10" s="10">
        <f t="shared" ref="F10" si="1">F9/E9*100</f>
        <v>112.56830601092895</v>
      </c>
      <c r="G10" s="10">
        <f t="shared" ref="G10" si="2">G9/F9*100</f>
        <v>119.41747572815532</v>
      </c>
      <c r="H10" s="10"/>
      <c r="I10" s="10">
        <f t="shared" ref="I10" si="3">I9/H9*100</f>
        <v>161.62285714285713</v>
      </c>
      <c r="J10" s="10">
        <f t="shared" ref="J10" si="4">J9/I9*100</f>
        <v>93.577641069155703</v>
      </c>
      <c r="K10" s="10">
        <f t="shared" ref="K10" si="5">K9/J9*100</f>
        <v>110.76225559648624</v>
      </c>
      <c r="L10" s="10">
        <f t="shared" ref="L10" si="6">L9/K9*100</f>
        <v>82.715923045435929</v>
      </c>
    </row>
    <row r="11" spans="1:12" x14ac:dyDescent="0.25">
      <c r="A11" s="3">
        <v>7</v>
      </c>
      <c r="B11" s="1" t="s">
        <v>4</v>
      </c>
      <c r="C11" s="3"/>
      <c r="D11" s="3"/>
      <c r="E11" s="3">
        <v>8</v>
      </c>
      <c r="F11" s="3">
        <v>5</v>
      </c>
      <c r="G11" s="3">
        <v>6</v>
      </c>
      <c r="H11" s="3">
        <v>1000</v>
      </c>
      <c r="I11" s="3">
        <v>2280</v>
      </c>
      <c r="J11" s="3">
        <v>1814</v>
      </c>
      <c r="K11" s="3">
        <v>1306</v>
      </c>
      <c r="L11" s="3">
        <v>1232</v>
      </c>
    </row>
    <row r="12" spans="1:12" x14ac:dyDescent="0.25">
      <c r="A12" s="7">
        <v>8</v>
      </c>
      <c r="B12" s="12" t="s">
        <v>32</v>
      </c>
      <c r="C12" s="3"/>
      <c r="D12" s="3"/>
      <c r="E12" s="3"/>
      <c r="F12" s="10">
        <f t="shared" ref="F12" si="7">F11/E11*100</f>
        <v>62.5</v>
      </c>
      <c r="G12" s="10">
        <f t="shared" ref="G12" si="8">G11/F11*100</f>
        <v>120</v>
      </c>
      <c r="H12" s="10"/>
      <c r="I12" s="10">
        <f t="shared" ref="I12" si="9">I11/H11*100</f>
        <v>227.99999999999997</v>
      </c>
      <c r="J12" s="10">
        <f t="shared" ref="J12" si="10">J11/I11*100</f>
        <v>79.561403508771932</v>
      </c>
      <c r="K12" s="10">
        <f t="shared" ref="K12" si="11">K11/J11*100</f>
        <v>71.995589856670335</v>
      </c>
      <c r="L12" s="10">
        <f t="shared" ref="L12" si="12">L11/K11*100</f>
        <v>94.333843797856048</v>
      </c>
    </row>
    <row r="13" spans="1:12" x14ac:dyDescent="0.25">
      <c r="A13" s="11">
        <v>9</v>
      </c>
      <c r="B13" s="1" t="s">
        <v>5</v>
      </c>
      <c r="C13" s="3"/>
      <c r="D13" s="3"/>
      <c r="E13" s="3">
        <v>387</v>
      </c>
      <c r="F13" s="3">
        <v>197</v>
      </c>
      <c r="G13" s="3">
        <v>705</v>
      </c>
      <c r="H13" s="3">
        <v>73000</v>
      </c>
      <c r="I13" s="3">
        <v>98835</v>
      </c>
      <c r="J13" s="3">
        <v>116245</v>
      </c>
      <c r="K13" s="3">
        <v>73010</v>
      </c>
      <c r="L13" s="3">
        <v>173190</v>
      </c>
    </row>
    <row r="14" spans="1:12" x14ac:dyDescent="0.25">
      <c r="A14" s="3">
        <v>10</v>
      </c>
      <c r="B14" s="12" t="s">
        <v>32</v>
      </c>
      <c r="C14" s="3"/>
      <c r="D14" s="3"/>
      <c r="E14" s="3"/>
      <c r="F14" s="10">
        <f t="shared" ref="F14" si="13">F13/E13*100</f>
        <v>50.904392764857889</v>
      </c>
      <c r="G14" s="10">
        <f t="shared" ref="G14" si="14">G13/F13*100</f>
        <v>357.86802030456852</v>
      </c>
      <c r="H14" s="10"/>
      <c r="I14" s="10">
        <f t="shared" ref="I14" si="15">I13/H13*100</f>
        <v>135.39041095890411</v>
      </c>
      <c r="J14" s="10">
        <f t="shared" ref="J14" si="16">J13/I13*100</f>
        <v>117.61521728132746</v>
      </c>
      <c r="K14" s="10">
        <f t="shared" ref="K14" si="17">K13/J13*100</f>
        <v>62.807002451718354</v>
      </c>
      <c r="L14" s="10">
        <f t="shared" ref="L14" si="18">L13/K13*100</f>
        <v>237.21408026297769</v>
      </c>
    </row>
    <row r="15" spans="1:12" ht="29.25" x14ac:dyDescent="0.25">
      <c r="A15" s="7">
        <v>11</v>
      </c>
      <c r="B15" s="1" t="s">
        <v>6</v>
      </c>
      <c r="C15" s="3"/>
      <c r="D15" s="3"/>
      <c r="E15" s="3">
        <v>434</v>
      </c>
      <c r="F15" s="3">
        <v>413</v>
      </c>
      <c r="G15" s="3">
        <v>606</v>
      </c>
      <c r="H15" s="3">
        <v>110000</v>
      </c>
      <c r="I15" s="3">
        <v>73580</v>
      </c>
      <c r="J15" s="3">
        <v>114052</v>
      </c>
      <c r="K15" s="3">
        <v>104578</v>
      </c>
      <c r="L15" s="3">
        <v>120006</v>
      </c>
    </row>
    <row r="16" spans="1:12" x14ac:dyDescent="0.25">
      <c r="A16" s="11">
        <v>12</v>
      </c>
      <c r="B16" s="12" t="s">
        <v>32</v>
      </c>
      <c r="C16" s="3"/>
      <c r="D16" s="3"/>
      <c r="E16" s="3"/>
      <c r="F16" s="10">
        <f t="shared" ref="F16" si="19">F15/E15*100</f>
        <v>95.161290322580655</v>
      </c>
      <c r="G16" s="10">
        <f t="shared" ref="G16" si="20">G15/F15*100</f>
        <v>146.73123486682809</v>
      </c>
      <c r="H16" s="10"/>
      <c r="I16" s="10">
        <f t="shared" ref="I16" si="21">I15/H15*100</f>
        <v>66.890909090909091</v>
      </c>
      <c r="J16" s="10">
        <f t="shared" ref="J16" si="22">J15/I15*100</f>
        <v>155.0040771948899</v>
      </c>
      <c r="K16" s="10">
        <f t="shared" ref="K16" si="23">K15/J15*100</f>
        <v>91.693262722267036</v>
      </c>
      <c r="L16" s="10">
        <f t="shared" ref="L16" si="24">L15/K15*100</f>
        <v>114.75262483505135</v>
      </c>
    </row>
    <row r="17" spans="1:12" ht="38.25" customHeight="1" x14ac:dyDescent="0.25">
      <c r="A17" s="3">
        <v>13</v>
      </c>
      <c r="B17" s="1" t="s">
        <v>7</v>
      </c>
      <c r="C17" s="3"/>
      <c r="D17" s="3"/>
      <c r="E17" s="3">
        <v>769</v>
      </c>
      <c r="F17" s="3">
        <v>713</v>
      </c>
      <c r="G17" s="3">
        <v>698</v>
      </c>
      <c r="H17" s="3">
        <v>198000</v>
      </c>
      <c r="I17" s="3">
        <v>264509</v>
      </c>
      <c r="J17" s="3">
        <v>262846</v>
      </c>
      <c r="K17" s="3">
        <v>250778</v>
      </c>
      <c r="L17" s="3">
        <v>153676</v>
      </c>
    </row>
    <row r="18" spans="1:12" x14ac:dyDescent="0.25">
      <c r="A18" s="7">
        <v>14</v>
      </c>
      <c r="B18" s="12" t="s">
        <v>32</v>
      </c>
      <c r="C18" s="3"/>
      <c r="D18" s="3"/>
      <c r="E18" s="3"/>
      <c r="F18" s="10">
        <f t="shared" ref="F18" si="25">F17/E17*100</f>
        <v>92.71781534460338</v>
      </c>
      <c r="G18" s="10">
        <f t="shared" ref="G18" si="26">G17/F17*100</f>
        <v>97.896213183730723</v>
      </c>
      <c r="H18" s="10"/>
      <c r="I18" s="10">
        <f t="shared" ref="I18" si="27">I17/H17*100</f>
        <v>133.59040404040402</v>
      </c>
      <c r="J18" s="10">
        <f t="shared" ref="J18" si="28">J17/I17*100</f>
        <v>99.371287933491871</v>
      </c>
      <c r="K18" s="10">
        <f t="shared" ref="K18" si="29">K17/J17*100</f>
        <v>95.40871841306317</v>
      </c>
      <c r="L18" s="10">
        <f t="shared" ref="L18" si="30">L17/K17*100</f>
        <v>61.279697581127536</v>
      </c>
    </row>
    <row r="19" spans="1:12" ht="29.25" x14ac:dyDescent="0.25">
      <c r="A19" s="11">
        <v>15</v>
      </c>
      <c r="B19" s="1" t="s">
        <v>8</v>
      </c>
      <c r="C19" s="3"/>
      <c r="D19" s="3"/>
      <c r="E19" s="3">
        <v>31</v>
      </c>
      <c r="F19" s="3">
        <v>22</v>
      </c>
      <c r="G19" s="3">
        <v>18</v>
      </c>
      <c r="H19" s="3">
        <v>8000</v>
      </c>
      <c r="I19" s="3">
        <v>8138</v>
      </c>
      <c r="J19" s="3">
        <v>8289</v>
      </c>
      <c r="K19" s="3">
        <v>6170</v>
      </c>
      <c r="L19" s="3">
        <v>3458</v>
      </c>
    </row>
    <row r="20" spans="1:12" x14ac:dyDescent="0.25">
      <c r="A20" s="3">
        <v>16</v>
      </c>
      <c r="B20" s="12" t="s">
        <v>32</v>
      </c>
      <c r="C20" s="3"/>
      <c r="D20" s="3"/>
      <c r="E20" s="3"/>
      <c r="F20" s="10">
        <f t="shared" ref="F20" si="31">F19/E19*100</f>
        <v>70.967741935483872</v>
      </c>
      <c r="G20" s="10">
        <f t="shared" ref="G20" si="32">G19/F19*100</f>
        <v>81.818181818181827</v>
      </c>
      <c r="H20" s="10"/>
      <c r="I20" s="10">
        <f t="shared" ref="I20" si="33">I19/H19*100</f>
        <v>101.72499999999999</v>
      </c>
      <c r="J20" s="10">
        <f t="shared" ref="J20" si="34">J19/I19*100</f>
        <v>101.85549275006144</v>
      </c>
      <c r="K20" s="10">
        <f t="shared" ref="K20" si="35">K19/J19*100</f>
        <v>74.435999517432734</v>
      </c>
      <c r="L20" s="10">
        <f t="shared" ref="L20" si="36">L19/K19*100</f>
        <v>56.045380875202589</v>
      </c>
    </row>
    <row r="21" spans="1:12" ht="29.25" x14ac:dyDescent="0.25">
      <c r="A21" s="7">
        <v>17</v>
      </c>
      <c r="B21" s="1" t="s">
        <v>9</v>
      </c>
      <c r="C21" s="3"/>
      <c r="D21" s="3"/>
      <c r="E21" s="3">
        <v>2</v>
      </c>
      <c r="F21" s="3">
        <v>2</v>
      </c>
      <c r="G21" s="3">
        <v>2</v>
      </c>
      <c r="H21" s="3">
        <v>2000</v>
      </c>
      <c r="I21" s="3">
        <v>1558</v>
      </c>
      <c r="J21" s="3">
        <v>708</v>
      </c>
      <c r="K21" s="3">
        <v>730</v>
      </c>
      <c r="L21" s="3">
        <v>677</v>
      </c>
    </row>
    <row r="22" spans="1:12" x14ac:dyDescent="0.25">
      <c r="A22" s="11">
        <v>18</v>
      </c>
      <c r="B22" s="12" t="s">
        <v>32</v>
      </c>
      <c r="C22" s="3"/>
      <c r="D22" s="3"/>
      <c r="E22" s="3"/>
      <c r="F22" s="10">
        <f t="shared" ref="F22" si="37">F21/E21*100</f>
        <v>100</v>
      </c>
      <c r="G22" s="10">
        <f t="shared" ref="G22" si="38">G21/F21*100</f>
        <v>100</v>
      </c>
      <c r="H22" s="10"/>
      <c r="I22" s="10">
        <f t="shared" ref="I22" si="39">I21/H21*100</f>
        <v>77.900000000000006</v>
      </c>
      <c r="J22" s="10">
        <f t="shared" ref="J22" si="40">J21/I21*100</f>
        <v>45.442875481386395</v>
      </c>
      <c r="K22" s="10">
        <f t="shared" ref="K22" si="41">K21/J21*100</f>
        <v>103.10734463276836</v>
      </c>
      <c r="L22" s="10">
        <f t="shared" ref="L22" si="42">L21/K21*100</f>
        <v>92.739726027397268</v>
      </c>
    </row>
    <row r="23" spans="1:12" ht="29.25" x14ac:dyDescent="0.25">
      <c r="A23" s="3">
        <v>19</v>
      </c>
      <c r="B23" s="1" t="s">
        <v>10</v>
      </c>
      <c r="C23" s="3"/>
      <c r="D23" s="3"/>
      <c r="E23" s="3">
        <v>7</v>
      </c>
      <c r="F23" s="3">
        <v>3</v>
      </c>
      <c r="G23" s="3">
        <v>3</v>
      </c>
      <c r="H23" s="3">
        <v>1000</v>
      </c>
      <c r="I23" s="3">
        <v>2951</v>
      </c>
      <c r="J23" s="3">
        <v>2425</v>
      </c>
      <c r="K23" s="3">
        <v>935</v>
      </c>
      <c r="L23" s="3">
        <v>822</v>
      </c>
    </row>
    <row r="24" spans="1:12" x14ac:dyDescent="0.25">
      <c r="A24" s="7">
        <v>20</v>
      </c>
      <c r="B24" s="12" t="s">
        <v>32</v>
      </c>
      <c r="C24" s="3"/>
      <c r="D24" s="3"/>
      <c r="E24" s="3"/>
      <c r="F24" s="10">
        <f t="shared" ref="F24" si="43">F23/E23*100</f>
        <v>42.857142857142854</v>
      </c>
      <c r="G24" s="10">
        <f t="shared" ref="G24" si="44">G23/F23*100</f>
        <v>100</v>
      </c>
      <c r="H24" s="10"/>
      <c r="I24" s="10">
        <f t="shared" ref="I24" si="45">I23/H23*100</f>
        <v>295.10000000000002</v>
      </c>
      <c r="J24" s="10">
        <f t="shared" ref="J24" si="46">J23/I23*100</f>
        <v>82.175533717383942</v>
      </c>
      <c r="K24" s="10">
        <f t="shared" ref="K24" si="47">K23/J23*100</f>
        <v>38.55670103092784</v>
      </c>
      <c r="L24" s="10">
        <f t="shared" ref="L24" si="48">L23/K23*100</f>
        <v>87.914438502673804</v>
      </c>
    </row>
    <row r="25" spans="1:12" ht="29.25" x14ac:dyDescent="0.25">
      <c r="A25" s="11">
        <v>21</v>
      </c>
      <c r="B25" s="1" t="s">
        <v>11</v>
      </c>
      <c r="C25" s="3"/>
      <c r="D25" s="3"/>
      <c r="E25" s="3">
        <v>0</v>
      </c>
      <c r="F25" s="3">
        <v>2</v>
      </c>
      <c r="G25" s="3">
        <v>20</v>
      </c>
      <c r="H25" s="3">
        <v>6000</v>
      </c>
      <c r="I25" s="3">
        <v>2425</v>
      </c>
      <c r="J25" s="3">
        <v>0</v>
      </c>
      <c r="K25" s="3">
        <v>1682</v>
      </c>
      <c r="L25" s="3">
        <v>7618</v>
      </c>
    </row>
    <row r="26" spans="1:12" x14ac:dyDescent="0.25">
      <c r="A26" s="3">
        <v>22</v>
      </c>
      <c r="B26" s="12" t="s">
        <v>32</v>
      </c>
      <c r="C26" s="3"/>
      <c r="D26" s="3"/>
      <c r="E26" s="3"/>
      <c r="F26" s="10"/>
      <c r="G26" s="10">
        <f t="shared" ref="G26" si="49">G25/F25*100</f>
        <v>1000</v>
      </c>
      <c r="H26" s="10"/>
      <c r="I26" s="10">
        <f t="shared" ref="I26" si="50">I25/H25*100</f>
        <v>40.416666666666664</v>
      </c>
      <c r="J26" s="10">
        <f t="shared" ref="J26" si="51">J25/I25*100</f>
        <v>0</v>
      </c>
      <c r="K26" s="10" t="e">
        <f t="shared" ref="K26" si="52">K25/J25*100</f>
        <v>#DIV/0!</v>
      </c>
      <c r="L26" s="10">
        <f t="shared" ref="L26" si="53">L25/K25*100</f>
        <v>452.9131985731272</v>
      </c>
    </row>
    <row r="27" spans="1:12" ht="29.25" x14ac:dyDescent="0.25">
      <c r="A27" s="7">
        <v>23</v>
      </c>
      <c r="B27" s="1" t="s">
        <v>12</v>
      </c>
      <c r="C27" s="3"/>
      <c r="D27" s="3"/>
      <c r="E27" s="3">
        <v>4</v>
      </c>
      <c r="F27" s="3">
        <v>4</v>
      </c>
      <c r="G27" s="3">
        <v>3</v>
      </c>
      <c r="H27" s="3">
        <v>0</v>
      </c>
      <c r="I27" s="3">
        <v>2181</v>
      </c>
      <c r="J27" s="3">
        <v>2218</v>
      </c>
      <c r="K27" s="3">
        <v>1607</v>
      </c>
      <c r="L27" s="3">
        <v>831</v>
      </c>
    </row>
    <row r="28" spans="1:12" x14ac:dyDescent="0.25">
      <c r="A28" s="11">
        <v>24</v>
      </c>
      <c r="B28" s="12" t="s">
        <v>32</v>
      </c>
      <c r="C28" s="3"/>
      <c r="D28" s="3"/>
      <c r="E28" s="3"/>
      <c r="F28" s="10">
        <f t="shared" ref="F28" si="54">F27/E27*100</f>
        <v>100</v>
      </c>
      <c r="G28" s="10">
        <f t="shared" ref="G28" si="55">G27/F27*100</f>
        <v>75</v>
      </c>
      <c r="H28" s="10"/>
      <c r="I28" s="10"/>
      <c r="J28" s="10">
        <f t="shared" ref="J28" si="56">J27/I27*100</f>
        <v>101.69646950939936</v>
      </c>
      <c r="K28" s="10">
        <f t="shared" ref="K28" si="57">K27/J27*100</f>
        <v>72.452660054102793</v>
      </c>
      <c r="L28" s="10">
        <f t="shared" ref="L28" si="58">L27/K27*100</f>
        <v>51.71126322339763</v>
      </c>
    </row>
    <row r="29" spans="1:12" ht="72" x14ac:dyDescent="0.25">
      <c r="A29" s="3">
        <v>25</v>
      </c>
      <c r="B29" s="1" t="s">
        <v>13</v>
      </c>
      <c r="C29" s="3">
        <v>0</v>
      </c>
      <c r="D29" s="3">
        <v>0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0</v>
      </c>
      <c r="L29" s="3">
        <v>0</v>
      </c>
    </row>
    <row r="30" spans="1:12" s="5" customFormat="1" ht="28.5" x14ac:dyDescent="0.25">
      <c r="A30" s="7">
        <v>26</v>
      </c>
      <c r="B30" s="15" t="s">
        <v>22</v>
      </c>
      <c r="C30" s="4">
        <v>1733</v>
      </c>
      <c r="D30" s="4">
        <v>1729</v>
      </c>
      <c r="E30" s="4">
        <f>E5+E6+E8+E9+E11+E13+E15+E17+E19+E21+E23+E25+E27+E29</f>
        <v>1887</v>
      </c>
      <c r="F30" s="4">
        <f t="shared" ref="F30:L30" si="59">F5+F6+F8+F9+F11+F13+F15+F17+F19+F21+F23+F25+F27+F29</f>
        <v>1632</v>
      </c>
      <c r="G30" s="4">
        <f t="shared" si="59"/>
        <v>2409</v>
      </c>
      <c r="H30" s="4">
        <f t="shared" si="59"/>
        <v>452000</v>
      </c>
      <c r="I30" s="4">
        <f t="shared" si="59"/>
        <v>531314</v>
      </c>
      <c r="J30" s="4">
        <f t="shared" si="59"/>
        <v>583664</v>
      </c>
      <c r="K30" s="4">
        <f t="shared" si="59"/>
        <v>523540</v>
      </c>
      <c r="L30" s="4">
        <f t="shared" si="59"/>
        <v>530964</v>
      </c>
    </row>
    <row r="31" spans="1:12" s="5" customFormat="1" x14ac:dyDescent="0.25">
      <c r="A31" s="11">
        <v>27</v>
      </c>
      <c r="B31" s="12" t="s">
        <v>32</v>
      </c>
      <c r="C31" s="4"/>
      <c r="D31" s="6">
        <f t="shared" ref="D31" si="60">D30/C30*100</f>
        <v>99.769186381996533</v>
      </c>
      <c r="E31" s="6">
        <f t="shared" ref="E31" si="61">E30/D30*100</f>
        <v>109.13823019086178</v>
      </c>
      <c r="F31" s="6">
        <f t="shared" ref="F31:L31" si="62">F30/E30*100</f>
        <v>86.486486486486484</v>
      </c>
      <c r="G31" s="6">
        <f t="shared" si="62"/>
        <v>147.61029411764704</v>
      </c>
      <c r="H31" s="6"/>
      <c r="I31" s="6">
        <f t="shared" si="62"/>
        <v>117.54734513274336</v>
      </c>
      <c r="J31" s="6">
        <f t="shared" si="62"/>
        <v>109.85293065870654</v>
      </c>
      <c r="K31" s="6">
        <f t="shared" si="62"/>
        <v>89.698867841771985</v>
      </c>
      <c r="L31" s="6">
        <f t="shared" si="62"/>
        <v>101.41803873629523</v>
      </c>
    </row>
    <row r="32" spans="1:12" s="5" customFormat="1" x14ac:dyDescent="0.25">
      <c r="A32" s="11"/>
      <c r="B32" s="12" t="s">
        <v>25</v>
      </c>
      <c r="C32" s="4"/>
      <c r="D32" s="6"/>
      <c r="E32" s="6"/>
      <c r="F32" s="6"/>
      <c r="G32" s="6"/>
      <c r="H32" s="6"/>
      <c r="I32" s="6"/>
      <c r="J32" s="6"/>
      <c r="K32" s="6"/>
      <c r="L32" s="6"/>
    </row>
    <row r="33" spans="1:12" s="19" customFormat="1" ht="38.25" x14ac:dyDescent="0.2">
      <c r="A33" s="16">
        <v>28</v>
      </c>
      <c r="B33" s="17" t="s">
        <v>26</v>
      </c>
      <c r="C33" s="18">
        <v>11064</v>
      </c>
      <c r="D33" s="18">
        <v>11353</v>
      </c>
      <c r="E33" s="18">
        <v>11540</v>
      </c>
      <c r="F33" s="20">
        <v>11441</v>
      </c>
      <c r="G33" s="20">
        <v>11911</v>
      </c>
      <c r="H33" s="20">
        <v>9657</v>
      </c>
      <c r="I33" s="20">
        <v>9064</v>
      </c>
      <c r="J33" s="20">
        <v>8823</v>
      </c>
      <c r="K33" s="20">
        <v>7681</v>
      </c>
      <c r="L33" s="20">
        <v>5796</v>
      </c>
    </row>
    <row r="34" spans="1:12" s="5" customFormat="1" ht="29.25" x14ac:dyDescent="0.25">
      <c r="A34" s="3"/>
      <c r="B34" s="12" t="s">
        <v>24</v>
      </c>
      <c r="C34" s="6">
        <f>C30/C33*100</f>
        <v>15.663412870571221</v>
      </c>
      <c r="D34" s="6">
        <f t="shared" ref="D34:G34" si="63">D30/D33*100</f>
        <v>15.229454769664406</v>
      </c>
      <c r="E34" s="6">
        <f t="shared" si="63"/>
        <v>16.351819757365686</v>
      </c>
      <c r="F34" s="6">
        <f t="shared" si="63"/>
        <v>14.26448736998514</v>
      </c>
      <c r="G34" s="6">
        <f t="shared" si="63"/>
        <v>20.225002098900177</v>
      </c>
      <c r="H34" s="6">
        <f>H30/H33*100/1000</f>
        <v>4.6805426115770938</v>
      </c>
      <c r="I34" s="6">
        <f t="shared" ref="I34:L34" si="64">I30/I33*100/1000</f>
        <v>5.8618049426301848</v>
      </c>
      <c r="J34" s="6">
        <f t="shared" si="64"/>
        <v>6.6152555820015859</v>
      </c>
      <c r="K34" s="6">
        <f t="shared" si="64"/>
        <v>6.8160395781799235</v>
      </c>
      <c r="L34" s="6">
        <f t="shared" si="64"/>
        <v>9.1608695652173893</v>
      </c>
    </row>
  </sheetData>
  <mergeCells count="5">
    <mergeCell ref="A3:A4"/>
    <mergeCell ref="B2:K2"/>
    <mergeCell ref="C3:G3"/>
    <mergeCell ref="H3:L3"/>
    <mergeCell ref="B3:B4"/>
  </mergeCells>
  <pageMargins left="0.19685039370078741" right="0.11811023622047245" top="0.55118110236220474" bottom="0.55118110236220474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4B005B-4DB3-45E6-91FF-01B79E9B99BC}">
  <dimension ref="A1:L9"/>
  <sheetViews>
    <sheetView workbookViewId="0">
      <selection activeCell="B2" sqref="B2:L2"/>
    </sheetView>
  </sheetViews>
  <sheetFormatPr defaultRowHeight="15" x14ac:dyDescent="0.25"/>
  <cols>
    <col min="1" max="1" width="5.28515625" customWidth="1"/>
    <col min="2" max="2" width="40.5703125" customWidth="1"/>
    <col min="3" max="3" width="9.140625" style="2"/>
    <col min="4" max="4" width="9.42578125" style="2" bestFit="1" customWidth="1"/>
    <col min="5" max="5" width="9.140625" style="2"/>
    <col min="6" max="6" width="9.5703125" style="2" bestFit="1" customWidth="1"/>
    <col min="7" max="7" width="9" style="2" customWidth="1"/>
    <col min="8" max="8" width="10.140625" style="2" customWidth="1"/>
    <col min="9" max="9" width="10.7109375" style="2" bestFit="1" customWidth="1"/>
    <col min="10" max="10" width="9.42578125" style="2" customWidth="1"/>
    <col min="11" max="11" width="9.28515625" style="2" customWidth="1"/>
    <col min="12" max="12" width="10.42578125" style="2" bestFit="1" customWidth="1"/>
  </cols>
  <sheetData>
    <row r="1" spans="1:12" x14ac:dyDescent="0.25">
      <c r="L1" s="2" t="s">
        <v>23</v>
      </c>
    </row>
    <row r="2" spans="1:12" ht="15.75" customHeight="1" x14ac:dyDescent="0.25">
      <c r="B2" s="27" t="s">
        <v>36</v>
      </c>
      <c r="C2" s="27"/>
      <c r="D2" s="27"/>
      <c r="E2" s="27"/>
      <c r="F2" s="27"/>
      <c r="G2" s="27"/>
      <c r="H2" s="27"/>
      <c r="I2" s="27"/>
      <c r="J2" s="27"/>
      <c r="K2" s="27"/>
      <c r="L2" s="27"/>
    </row>
    <row r="3" spans="1:12" x14ac:dyDescent="0.25">
      <c r="A3" s="21" t="s">
        <v>19</v>
      </c>
      <c r="B3" s="25" t="s">
        <v>20</v>
      </c>
      <c r="C3" s="24" t="s">
        <v>18</v>
      </c>
      <c r="D3" s="24"/>
      <c r="E3" s="24"/>
      <c r="F3" s="24"/>
      <c r="G3" s="24"/>
      <c r="H3" s="24" t="s">
        <v>30</v>
      </c>
      <c r="I3" s="24"/>
      <c r="J3" s="24"/>
      <c r="K3" s="24"/>
      <c r="L3" s="24"/>
    </row>
    <row r="4" spans="1:12" x14ac:dyDescent="0.25">
      <c r="A4" s="22"/>
      <c r="B4" s="26"/>
      <c r="C4" s="3">
        <v>2017</v>
      </c>
      <c r="D4" s="3">
        <v>2018</v>
      </c>
      <c r="E4" s="3">
        <v>2019</v>
      </c>
      <c r="F4" s="3">
        <v>2020</v>
      </c>
      <c r="G4" s="3">
        <v>2021</v>
      </c>
      <c r="H4" s="3">
        <v>2017</v>
      </c>
      <c r="I4" s="3">
        <v>2018</v>
      </c>
      <c r="J4" s="3">
        <v>2019</v>
      </c>
      <c r="K4" s="3">
        <v>2020</v>
      </c>
      <c r="L4" s="3">
        <v>2021</v>
      </c>
    </row>
    <row r="5" spans="1:12" ht="114.75" x14ac:dyDescent="0.25">
      <c r="A5" s="7">
        <v>1</v>
      </c>
      <c r="B5" s="1" t="s">
        <v>17</v>
      </c>
      <c r="C5" s="3">
        <v>3</v>
      </c>
      <c r="D5" s="3">
        <v>3</v>
      </c>
      <c r="E5" s="3">
        <v>3</v>
      </c>
      <c r="F5" s="3">
        <v>3</v>
      </c>
      <c r="G5" s="3">
        <v>6</v>
      </c>
      <c r="H5" s="3">
        <v>28</v>
      </c>
      <c r="I5" s="3">
        <v>28</v>
      </c>
      <c r="J5" s="3">
        <v>38.155999999999999</v>
      </c>
      <c r="K5" s="3">
        <v>38.155999999999999</v>
      </c>
      <c r="L5" s="3">
        <v>6.49</v>
      </c>
    </row>
    <row r="6" spans="1:12" x14ac:dyDescent="0.25">
      <c r="A6" s="7">
        <v>2</v>
      </c>
      <c r="B6" s="12" t="s">
        <v>32</v>
      </c>
      <c r="C6" s="8"/>
      <c r="D6" s="8">
        <f>D5/C5*100</f>
        <v>100</v>
      </c>
      <c r="E6" s="8">
        <f>E5/D5*100</f>
        <v>100</v>
      </c>
      <c r="F6" s="8">
        <f>F5/E5*100</f>
        <v>100</v>
      </c>
      <c r="G6" s="8">
        <f>G5/F5*100</f>
        <v>200</v>
      </c>
      <c r="H6" s="8">
        <f>H5/G5*100</f>
        <v>466.66666666666669</v>
      </c>
      <c r="I6" s="8">
        <f>I5/H5*100</f>
        <v>100</v>
      </c>
      <c r="J6" s="8">
        <f>J5/I5*100</f>
        <v>136.27142857142857</v>
      </c>
      <c r="K6" s="8">
        <f>K5/J5*100</f>
        <v>100</v>
      </c>
      <c r="L6" s="8">
        <f>L5/K5*100</f>
        <v>17.00912045287766</v>
      </c>
    </row>
    <row r="7" spans="1:12" x14ac:dyDescent="0.25">
      <c r="A7" s="7">
        <v>2</v>
      </c>
      <c r="B7" s="12" t="s">
        <v>25</v>
      </c>
      <c r="C7" s="8"/>
      <c r="D7" s="8"/>
      <c r="E7" s="8"/>
      <c r="F7" s="8"/>
      <c r="G7" s="8"/>
      <c r="H7" s="8"/>
      <c r="I7" s="8"/>
      <c r="J7" s="8"/>
      <c r="K7" s="8"/>
      <c r="L7" s="8"/>
    </row>
    <row r="8" spans="1:12" ht="57.75" x14ac:dyDescent="0.25">
      <c r="A8" s="7">
        <v>4</v>
      </c>
      <c r="B8" s="12" t="s">
        <v>27</v>
      </c>
      <c r="C8" s="3">
        <v>144</v>
      </c>
      <c r="D8" s="3">
        <v>143</v>
      </c>
      <c r="E8" s="3">
        <v>142</v>
      </c>
      <c r="F8" s="3">
        <v>138</v>
      </c>
      <c r="G8" s="3">
        <v>137</v>
      </c>
      <c r="H8" s="3">
        <v>11627</v>
      </c>
      <c r="I8" s="3">
        <v>10478</v>
      </c>
      <c r="J8" s="3">
        <v>11336</v>
      </c>
      <c r="K8" s="3">
        <v>11291</v>
      </c>
      <c r="L8" s="3">
        <v>7074</v>
      </c>
    </row>
    <row r="9" spans="1:12" ht="29.25" x14ac:dyDescent="0.25">
      <c r="A9" s="7">
        <v>5</v>
      </c>
      <c r="B9" s="12" t="s">
        <v>24</v>
      </c>
      <c r="C9" s="6">
        <f>C5/C8*100</f>
        <v>2.083333333333333</v>
      </c>
      <c r="D9" s="6">
        <f>D5/D8*100</f>
        <v>2.0979020979020979</v>
      </c>
      <c r="E9" s="6">
        <f>E5/E8*100</f>
        <v>2.112676056338028</v>
      </c>
      <c r="F9" s="6">
        <f>F5/F8*100</f>
        <v>2.1739130434782608</v>
      </c>
      <c r="G9" s="6">
        <f>G5/G8*100</f>
        <v>4.3795620437956204</v>
      </c>
      <c r="H9" s="6">
        <f t="shared" ref="H9:L9" si="0">H5/H8*100</f>
        <v>0.24081878386514149</v>
      </c>
      <c r="I9" s="6">
        <f t="shared" si="0"/>
        <v>0.26722656995609845</v>
      </c>
      <c r="J9" s="6">
        <f t="shared" si="0"/>
        <v>0.33659139026111501</v>
      </c>
      <c r="K9" s="6">
        <f t="shared" si="0"/>
        <v>0.33793286688512975</v>
      </c>
      <c r="L9" s="6">
        <f t="shared" si="0"/>
        <v>9.1744416171897089E-2</v>
      </c>
    </row>
  </sheetData>
  <mergeCells count="5">
    <mergeCell ref="B2:L2"/>
    <mergeCell ref="A3:A4"/>
    <mergeCell ref="B3:B4"/>
    <mergeCell ref="C3:G3"/>
    <mergeCell ref="H3:L3"/>
  </mergeCells>
  <pageMargins left="0.31496062992125984" right="0.19685039370078741" top="0.55118110236220474" bottom="0.55118110236220474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1A0EFD-D896-4BD7-BF09-27632BE1A153}">
  <dimension ref="A1:L15"/>
  <sheetViews>
    <sheetView workbookViewId="0">
      <selection activeCell="B2" sqref="B2:J2"/>
    </sheetView>
  </sheetViews>
  <sheetFormatPr defaultRowHeight="15" x14ac:dyDescent="0.25"/>
  <cols>
    <col min="1" max="1" width="5.28515625" customWidth="1"/>
    <col min="2" max="2" width="40.5703125" customWidth="1"/>
    <col min="3" max="5" width="9.140625" style="2"/>
    <col min="6" max="6" width="9.5703125" style="2" bestFit="1" customWidth="1"/>
    <col min="7" max="7" width="9" style="2" customWidth="1"/>
    <col min="8" max="8" width="10.140625" style="2" customWidth="1"/>
    <col min="9" max="9" width="10.7109375" style="2" bestFit="1" customWidth="1"/>
    <col min="10" max="10" width="9.42578125" style="2" customWidth="1"/>
    <col min="11" max="11" width="9.28515625" style="2" customWidth="1"/>
    <col min="12" max="12" width="10.42578125" style="2" bestFit="1" customWidth="1"/>
  </cols>
  <sheetData>
    <row r="1" spans="1:12" x14ac:dyDescent="0.25">
      <c r="L1" s="2" t="s">
        <v>34</v>
      </c>
    </row>
    <row r="2" spans="1:12" ht="15.75" customHeight="1" x14ac:dyDescent="0.25">
      <c r="B2" s="27" t="s">
        <v>35</v>
      </c>
      <c r="C2" s="27"/>
      <c r="D2" s="27"/>
      <c r="E2" s="27"/>
      <c r="F2" s="27"/>
      <c r="G2" s="27"/>
      <c r="H2" s="27"/>
      <c r="I2" s="27"/>
      <c r="J2" s="27"/>
    </row>
    <row r="3" spans="1:12" x14ac:dyDescent="0.25">
      <c r="A3" s="21" t="s">
        <v>19</v>
      </c>
      <c r="B3" s="25" t="s">
        <v>20</v>
      </c>
      <c r="C3" s="24" t="s">
        <v>18</v>
      </c>
      <c r="D3" s="24"/>
      <c r="E3" s="24"/>
      <c r="F3" s="24"/>
      <c r="G3" s="24"/>
      <c r="H3" s="24" t="s">
        <v>30</v>
      </c>
      <c r="I3" s="24"/>
      <c r="J3" s="24"/>
      <c r="K3" s="24"/>
      <c r="L3" s="24"/>
    </row>
    <row r="4" spans="1:12" ht="36" customHeight="1" x14ac:dyDescent="0.25">
      <c r="A4" s="22"/>
      <c r="B4" s="26"/>
      <c r="C4" s="3">
        <v>2017</v>
      </c>
      <c r="D4" s="3">
        <v>2018</v>
      </c>
      <c r="E4" s="3">
        <v>2019</v>
      </c>
      <c r="F4" s="3">
        <v>2020</v>
      </c>
      <c r="G4" s="3">
        <v>2021</v>
      </c>
      <c r="H4" s="3">
        <v>2017</v>
      </c>
      <c r="I4" s="3">
        <v>2018</v>
      </c>
      <c r="J4" s="3">
        <v>2019</v>
      </c>
      <c r="K4" s="3">
        <v>2020</v>
      </c>
      <c r="L4" s="3">
        <v>2021</v>
      </c>
    </row>
    <row r="5" spans="1:12" ht="100.5" x14ac:dyDescent="0.25">
      <c r="A5" s="7">
        <v>1</v>
      </c>
      <c r="B5" s="1" t="s">
        <v>14</v>
      </c>
      <c r="C5" s="3"/>
      <c r="D5" s="3"/>
      <c r="E5" s="3">
        <v>42</v>
      </c>
      <c r="F5" s="3">
        <v>30</v>
      </c>
      <c r="G5" s="3">
        <v>30</v>
      </c>
      <c r="H5" s="3">
        <v>5497</v>
      </c>
      <c r="I5" s="3">
        <v>8468</v>
      </c>
      <c r="J5" s="3">
        <v>10388</v>
      </c>
      <c r="K5" s="3">
        <v>16969.5</v>
      </c>
      <c r="L5" s="3">
        <v>15039.3</v>
      </c>
    </row>
    <row r="6" spans="1:12" x14ac:dyDescent="0.25">
      <c r="A6" s="7">
        <v>2</v>
      </c>
      <c r="B6" s="12" t="s">
        <v>31</v>
      </c>
      <c r="C6" s="3"/>
      <c r="D6" s="3"/>
      <c r="E6" s="3"/>
      <c r="F6" s="10">
        <f t="shared" ref="F6" si="0">F5/E5*100</f>
        <v>71.428571428571431</v>
      </c>
      <c r="G6" s="10">
        <f t="shared" ref="G6" si="1">G5/F5*100</f>
        <v>100</v>
      </c>
      <c r="H6" s="10"/>
      <c r="I6" s="10">
        <f t="shared" ref="I6" si="2">I5/H5*100</f>
        <v>154.04766236128796</v>
      </c>
      <c r="J6" s="10">
        <f t="shared" ref="J6" si="3">J5/I5*100</f>
        <v>122.67359470949457</v>
      </c>
      <c r="K6" s="10">
        <f t="shared" ref="K6" si="4">K5/J5*100</f>
        <v>163.35675779745858</v>
      </c>
      <c r="L6" s="10">
        <f t="shared" ref="L6" si="5">L5/K5*100</f>
        <v>88.625475117121894</v>
      </c>
    </row>
    <row r="7" spans="1:12" ht="57.75" x14ac:dyDescent="0.25">
      <c r="A7" s="7">
        <v>3</v>
      </c>
      <c r="B7" s="1" t="s">
        <v>15</v>
      </c>
      <c r="C7" s="3"/>
      <c r="D7" s="3"/>
      <c r="E7" s="3">
        <v>1</v>
      </c>
      <c r="F7" s="3">
        <v>1</v>
      </c>
      <c r="G7" s="3">
        <v>2</v>
      </c>
      <c r="H7" s="3">
        <v>131</v>
      </c>
      <c r="I7" s="3">
        <v>131</v>
      </c>
      <c r="J7" s="3">
        <v>131.30000000000001</v>
      </c>
      <c r="K7" s="3">
        <v>100.5</v>
      </c>
      <c r="L7" s="3">
        <v>64.099999999999994</v>
      </c>
    </row>
    <row r="8" spans="1:12" x14ac:dyDescent="0.25">
      <c r="A8" s="7">
        <v>4</v>
      </c>
      <c r="B8" s="12" t="s">
        <v>31</v>
      </c>
      <c r="C8" s="3"/>
      <c r="D8" s="3"/>
      <c r="E8" s="3"/>
      <c r="F8" s="10">
        <f t="shared" ref="F8" si="6">F7/E7*100</f>
        <v>100</v>
      </c>
      <c r="G8" s="10">
        <f t="shared" ref="G8" si="7">G7/F7*100</f>
        <v>200</v>
      </c>
      <c r="H8" s="10"/>
      <c r="I8" s="10">
        <f t="shared" ref="I8" si="8">I7/H7*100</f>
        <v>100</v>
      </c>
      <c r="J8" s="10">
        <f t="shared" ref="J8" si="9">J7/I7*100</f>
        <v>100.2290076335878</v>
      </c>
      <c r="K8" s="10">
        <f t="shared" ref="K8" si="10">K7/J7*100</f>
        <v>76.542269611576543</v>
      </c>
      <c r="L8" s="10">
        <f t="shared" ref="L8" si="11">L7/K7*100</f>
        <v>63.78109452736318</v>
      </c>
    </row>
    <row r="9" spans="1:12" ht="72" x14ac:dyDescent="0.25">
      <c r="A9" s="7">
        <v>5</v>
      </c>
      <c r="B9" s="1" t="s">
        <v>16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v>0</v>
      </c>
      <c r="J9" s="3">
        <v>0</v>
      </c>
      <c r="K9" s="3">
        <v>0</v>
      </c>
      <c r="L9" s="3">
        <v>0</v>
      </c>
    </row>
    <row r="10" spans="1:12" x14ac:dyDescent="0.25">
      <c r="A10" s="7">
        <v>6</v>
      </c>
      <c r="B10" s="12" t="s">
        <v>31</v>
      </c>
      <c r="C10" s="3"/>
      <c r="D10" s="3"/>
      <c r="E10" s="3"/>
      <c r="F10" s="8"/>
      <c r="G10" s="8"/>
      <c r="H10" s="8"/>
      <c r="I10" s="8"/>
      <c r="J10" s="8"/>
      <c r="K10" s="8"/>
      <c r="L10" s="8"/>
    </row>
    <row r="11" spans="1:12" ht="28.5" x14ac:dyDescent="0.25">
      <c r="A11" s="7">
        <v>7</v>
      </c>
      <c r="B11" s="15" t="s">
        <v>22</v>
      </c>
      <c r="C11" s="4">
        <v>46</v>
      </c>
      <c r="D11" s="4">
        <v>46</v>
      </c>
      <c r="E11" s="4">
        <f>E5+E7+E9</f>
        <v>43</v>
      </c>
      <c r="F11" s="4">
        <f t="shared" ref="F11:L11" si="12">F5+F7+F9</f>
        <v>31</v>
      </c>
      <c r="G11" s="4">
        <f t="shared" si="12"/>
        <v>32</v>
      </c>
      <c r="H11" s="4">
        <f t="shared" si="12"/>
        <v>5628</v>
      </c>
      <c r="I11" s="4">
        <f t="shared" si="12"/>
        <v>8599</v>
      </c>
      <c r="J11" s="4">
        <f t="shared" si="12"/>
        <v>10519.3</v>
      </c>
      <c r="K11" s="4">
        <f t="shared" si="12"/>
        <v>17070</v>
      </c>
      <c r="L11" s="4">
        <f t="shared" si="12"/>
        <v>15103.4</v>
      </c>
    </row>
    <row r="12" spans="1:12" x14ac:dyDescent="0.25">
      <c r="A12" s="7">
        <v>8</v>
      </c>
      <c r="B12" s="12" t="s">
        <v>31</v>
      </c>
      <c r="C12" s="3"/>
      <c r="D12" s="9">
        <f>D11/C11*100</f>
        <v>100</v>
      </c>
      <c r="E12" s="10">
        <f t="shared" ref="E12:L12" si="13">E11/D11*100</f>
        <v>93.478260869565219</v>
      </c>
      <c r="F12" s="10">
        <f t="shared" si="13"/>
        <v>72.093023255813947</v>
      </c>
      <c r="G12" s="10">
        <f t="shared" si="13"/>
        <v>103.2258064516129</v>
      </c>
      <c r="H12" s="10"/>
      <c r="I12" s="10">
        <f t="shared" si="13"/>
        <v>152.78962331201137</v>
      </c>
      <c r="J12" s="10">
        <f t="shared" si="13"/>
        <v>122.33166647284568</v>
      </c>
      <c r="K12" s="10">
        <f t="shared" si="13"/>
        <v>162.27315505784608</v>
      </c>
      <c r="L12" s="10">
        <f t="shared" si="13"/>
        <v>88.479203280609255</v>
      </c>
    </row>
    <row r="13" spans="1:12" x14ac:dyDescent="0.25">
      <c r="A13" s="7">
        <v>9</v>
      </c>
      <c r="B13" s="12" t="s">
        <v>25</v>
      </c>
      <c r="C13" s="3"/>
      <c r="D13" s="9"/>
      <c r="E13" s="10"/>
      <c r="F13" s="10"/>
      <c r="G13" s="10"/>
      <c r="H13" s="10"/>
      <c r="I13" s="10"/>
      <c r="J13" s="10"/>
      <c r="K13" s="10"/>
      <c r="L13" s="10"/>
    </row>
    <row r="14" spans="1:12" ht="57.75" x14ac:dyDescent="0.25">
      <c r="A14" s="7">
        <v>10</v>
      </c>
      <c r="B14" s="12" t="s">
        <v>28</v>
      </c>
      <c r="C14" s="3">
        <v>144</v>
      </c>
      <c r="D14" s="3">
        <v>143</v>
      </c>
      <c r="E14" s="3">
        <v>142</v>
      </c>
      <c r="F14" s="3">
        <v>138</v>
      </c>
      <c r="G14" s="3">
        <v>137</v>
      </c>
      <c r="H14" s="3">
        <v>11627</v>
      </c>
      <c r="I14" s="3">
        <v>10478</v>
      </c>
      <c r="J14" s="3">
        <v>11336</v>
      </c>
      <c r="K14" s="3">
        <v>11291</v>
      </c>
      <c r="L14" s="3">
        <v>7074</v>
      </c>
    </row>
    <row r="15" spans="1:12" ht="29.25" x14ac:dyDescent="0.25">
      <c r="A15" s="7">
        <v>11</v>
      </c>
      <c r="B15" s="12" t="s">
        <v>24</v>
      </c>
      <c r="C15" s="6">
        <f>C11/C14*100</f>
        <v>31.944444444444443</v>
      </c>
      <c r="D15" s="6">
        <f t="shared" ref="D15:L15" si="14">D11/D14*100</f>
        <v>32.167832167832167</v>
      </c>
      <c r="E15" s="6">
        <f t="shared" si="14"/>
        <v>30.281690140845068</v>
      </c>
      <c r="F15" s="6">
        <f t="shared" si="14"/>
        <v>22.463768115942027</v>
      </c>
      <c r="G15" s="6">
        <f t="shared" si="14"/>
        <v>23.357664233576642</v>
      </c>
      <c r="H15" s="6" t="s">
        <v>29</v>
      </c>
      <c r="I15" s="6" t="s">
        <v>29</v>
      </c>
      <c r="J15" s="6" t="s">
        <v>29</v>
      </c>
      <c r="K15" s="6" t="s">
        <v>29</v>
      </c>
      <c r="L15" s="6" t="s">
        <v>29</v>
      </c>
    </row>
  </sheetData>
  <mergeCells count="5">
    <mergeCell ref="B2:J2"/>
    <mergeCell ref="A3:A4"/>
    <mergeCell ref="B3:B4"/>
    <mergeCell ref="C3:G3"/>
    <mergeCell ref="H3:L3"/>
  </mergeCells>
  <pageMargins left="0.31496062992125984" right="0.19685039370078741" top="0.55118110236220474" bottom="0.55118110236220474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социальные ФЛ </vt:lpstr>
      <vt:lpstr>социальные ЮЛ</vt:lpstr>
      <vt:lpstr>технические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BorisovskihEF</dc:creator>
  <cp:lastModifiedBy>IT</cp:lastModifiedBy>
  <cp:lastPrinted>2022-08-28T04:49:13Z</cp:lastPrinted>
  <dcterms:created xsi:type="dcterms:W3CDTF">2015-06-05T18:19:34Z</dcterms:created>
  <dcterms:modified xsi:type="dcterms:W3CDTF">2022-08-28T05:02:12Z</dcterms:modified>
</cp:coreProperties>
</file>